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6260" windowHeight="5832"/>
  </bookViews>
  <sheets>
    <sheet name="G12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'G12'!$A$1:$Q$79</definedName>
  </definedNames>
  <calcPr calcId="144525"/>
</workbook>
</file>

<file path=xl/calcChain.xml><?xml version="1.0" encoding="utf-8"?>
<calcChain xmlns="http://schemas.openxmlformats.org/spreadsheetml/2006/main">
  <c r="Q79" i="1" l="1"/>
  <c r="E74" i="1" s="1"/>
  <c r="E73" i="1"/>
  <c r="C37" i="1"/>
  <c r="B37" i="1"/>
  <c r="C35" i="1"/>
  <c r="B35" i="1"/>
  <c r="C33" i="1"/>
  <c r="B33" i="1"/>
  <c r="C31" i="1"/>
  <c r="B31" i="1"/>
  <c r="C29" i="1"/>
  <c r="B29" i="1"/>
  <c r="C27" i="1"/>
  <c r="B27" i="1"/>
  <c r="C25" i="1"/>
  <c r="B25" i="1"/>
  <c r="C23" i="1"/>
  <c r="B23" i="1"/>
  <c r="P22" i="1"/>
  <c r="C21" i="1"/>
  <c r="B21" i="1"/>
  <c r="C19" i="1"/>
  <c r="B19" i="1"/>
  <c r="C17" i="1"/>
  <c r="B17" i="1"/>
  <c r="T16" i="1"/>
  <c r="T15" i="1"/>
  <c r="C15" i="1"/>
  <c r="B15" i="1"/>
  <c r="T14" i="1"/>
  <c r="T13" i="1"/>
  <c r="C13" i="1"/>
  <c r="B13" i="1"/>
  <c r="T12" i="1"/>
  <c r="T11" i="1"/>
  <c r="C11" i="1"/>
  <c r="B11" i="1"/>
  <c r="T10" i="1"/>
  <c r="T9" i="1"/>
  <c r="C9" i="1"/>
  <c r="B9" i="1"/>
  <c r="T8" i="1"/>
  <c r="T7" i="1"/>
  <c r="C7" i="1"/>
  <c r="B7" i="1"/>
  <c r="Q4" i="1"/>
  <c r="N79" i="1" s="1"/>
  <c r="J4" i="1"/>
  <c r="E75" i="1" l="1"/>
  <c r="E72" i="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<sst xmlns="http://schemas.openxmlformats.org/spreadsheetml/2006/main" count="59" uniqueCount="53">
  <si>
    <t xml:space="preserve">ΔΙΑΣΥΛΛΟΓΙΚΟ </t>
  </si>
  <si>
    <t>ΚΟΡΙΤΣΙΑ 12</t>
  </si>
  <si>
    <t>CU</t>
  </si>
  <si>
    <t>Η' ΕΝΩΣΗΣ</t>
  </si>
  <si>
    <t>MAIN DRAW (16)</t>
  </si>
  <si>
    <t>Week of</t>
  </si>
  <si>
    <t>City, Country</t>
  </si>
  <si>
    <t>Grade</t>
  </si>
  <si>
    <t>Tourn. ID</t>
  </si>
  <si>
    <t>ITF Referee</t>
  </si>
  <si>
    <t>Α.Ο.Α.ΑΤΤΙΚΟΣ ΗΛΙΟΣ</t>
  </si>
  <si>
    <t>Η' ΕΝΩΣΗ</t>
  </si>
  <si>
    <t>ΠΑΤΣΟΥΡΑΚΟΥ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</si>
  <si>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</si>
  <si>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</si>
  <si>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</si>
  <si>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</si>
  <si>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</si>
  <si>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</si>
  <si>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</si>
  <si>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</si>
  <si>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</si>
  <si>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</si>
  <si>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>Α.Κ.Α.ΜΑΡΑΘΩΝΑ</t>
  </si>
  <si>
    <t>Umpire</t>
  </si>
  <si>
    <t>Α.Ο.Α.ΦΙΛΟΘΕΗΣ</t>
  </si>
  <si>
    <t>Α.Σ.Κ.ΝΤΕΡΗ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</si>
  <si>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</si>
  <si>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</si>
  <si>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</si>
  <si>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</si>
  <si>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</si>
  <si>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</si>
  <si>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</si>
  <si>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</si>
  <si>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</si>
  <si>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</si>
  <si>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</si>
  <si>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</si>
  <si>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</si>
  <si>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</si>
  <si>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</si>
  <si>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</si>
  <si>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</si>
  <si>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</si>
  <si>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</si>
  <si>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</si>
  <si>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</si>
  <si>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</si>
  <si>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</si>
  <si>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Α.Ο.ΑΑΤΤΙΚΟΣ ΗΛΙΟΣ</t>
  </si>
  <si>
    <t>2-1.</t>
  </si>
  <si>
    <t>Α.Σ.Κ..ΝΤΕΡΗ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</si>
</sst>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34" x14ac:knownFonts="1">
    <font>
      <sz val="10"/>
      <name val="Arial"/>
      <family val="2"/>
      <charset val="161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34">
    <xf numFmtId="0" fontId="0" fillId="0" borderId="0" xfId="0"/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/>
    <xf numFmtId="49" fontId="9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13" fillId="0" borderId="1" xfId="1" applyNumberFormat="1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2" borderId="0" xfId="0" applyNumberFormat="1" applyFont="1" applyFill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49" fontId="20" fillId="4" borderId="0" xfId="0" applyNumberFormat="1" applyFont="1" applyFill="1" applyAlignment="1">
      <alignment vertical="center"/>
    </xf>
    <xf numFmtId="49" fontId="23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0" fillId="2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" borderId="4" xfId="0" applyFont="1" applyFill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49" fontId="22" fillId="0" borderId="2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7" xfId="0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9" fontId="22" fillId="0" borderId="6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7" fillId="4" borderId="0" xfId="0" applyNumberFormat="1" applyFont="1" applyFill="1" applyAlignment="1">
      <alignment vertical="center"/>
    </xf>
    <xf numFmtId="49" fontId="28" fillId="4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" borderId="0" xfId="0" applyNumberFormat="1" applyFont="1" applyFill="1" applyAlignment="1">
      <alignment vertical="center"/>
    </xf>
    <xf numFmtId="49" fontId="30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Continuous" vertical="center"/>
    </xf>
    <xf numFmtId="49" fontId="11" fillId="2" borderId="12" xfId="0" applyNumberFormat="1" applyFont="1" applyFill="1" applyBorder="1" applyAlignment="1">
      <alignment horizontal="centerContinuous" vertical="center"/>
    </xf>
    <xf numFmtId="49" fontId="10" fillId="2" borderId="10" xfId="0" applyNumberFormat="1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10" fillId="4" borderId="1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" borderId="0" xfId="0" applyFont="1" applyFill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49" fontId="16" fillId="4" borderId="7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9" fillId="2" borderId="14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horizontal="right" vertical="center"/>
    </xf>
    <xf numFmtId="0" fontId="16" fillId="2" borderId="13" xfId="0" applyFont="1" applyFill="1" applyBorder="1" applyAlignment="1">
      <alignment vertical="center"/>
    </xf>
    <xf numFmtId="49" fontId="16" fillId="2" borderId="7" xfId="0" applyNumberFormat="1" applyFont="1" applyFill="1" applyBorder="1" applyAlignment="1">
      <alignment horizontal="right" vertical="center"/>
    </xf>
    <xf numFmtId="0" fontId="9" fillId="2" borderId="16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6" fillId="0" borderId="7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49" fontId="16" fillId="4" borderId="2" xfId="0" applyNumberFormat="1" applyFont="1" applyFill="1" applyBorder="1" applyAlignment="1">
      <alignment horizontal="center" vertical="center"/>
    </xf>
    <xf numFmtId="49" fontId="16" fillId="4" borderId="6" xfId="0" applyNumberFormat="1" applyFont="1" applyFill="1" applyBorder="1" applyAlignment="1">
      <alignment vertical="center"/>
    </xf>
    <xf numFmtId="49" fontId="31" fillId="0" borderId="2" xfId="0" applyNumberFormat="1" applyFont="1" applyBorder="1" applyAlignment="1">
      <alignment horizontal="center" vertical="center"/>
    </xf>
    <xf numFmtId="0" fontId="25" fillId="5" borderId="6" xfId="0" applyFont="1" applyFill="1" applyBorder="1" applyAlignment="1">
      <alignment horizontal="right" vertical="center"/>
    </xf>
    <xf numFmtId="0" fontId="17" fillId="0" borderId="0" xfId="0" applyFont="1"/>
    <xf numFmtId="0" fontId="8" fillId="0" borderId="0" xfId="0" applyFont="1"/>
    <xf numFmtId="14" fontId="13" fillId="0" borderId="1" xfId="0" applyNumberFormat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14"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525780</xdr:colOff>
          <xdr:row>0</xdr:row>
          <xdr:rowOff>7620</xdr:rowOff>
        </xdr:from>
        <xdr:to>
          <xdr:col>13</xdr:col>
          <xdr:colOff>373380</xdr:colOff>
          <xdr:row>0</xdr:row>
          <xdr:rowOff>175260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Show CU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518160</xdr:colOff>
          <xdr:row>0</xdr:row>
          <xdr:rowOff>182880</xdr:rowOff>
        </xdr:from>
        <xdr:to>
          <xdr:col>13</xdr:col>
          <xdr:colOff>373380</xdr:colOff>
          <xdr:row>1</xdr:row>
          <xdr:rowOff>60960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HideCU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ou/AppData/Local/Temp/Rar$DI05.311/ITF%20Junior%20Circuit%20Referee's%20Forms%2008%20v1.0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 Si Main Draw Sign-in sh"/>
      <sheetName val="Girls Si Main Draw Prep"/>
      <sheetName val="Girls Si Main 16"/>
      <sheetName val="Girls Si Main 24&amp;32"/>
      <sheetName val="Girls Si Main 48&amp;64"/>
      <sheetName val="Girls Si Main 96&amp;128"/>
      <sheetName val="Boys Si Qual Draw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Draw Sign-in sh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/>
      <sheetData sheetId="1"/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R5">
            <v>0</v>
          </cell>
        </row>
        <row r="7">
          <cell r="A7">
            <v>1</v>
          </cell>
          <cell r="M7">
            <v>999</v>
          </cell>
          <cell r="Q7">
            <v>999</v>
          </cell>
        </row>
        <row r="8">
          <cell r="A8">
            <v>2</v>
          </cell>
          <cell r="M8">
            <v>999</v>
          </cell>
          <cell r="Q8">
            <v>999</v>
          </cell>
        </row>
        <row r="9">
          <cell r="A9">
            <v>3</v>
          </cell>
          <cell r="M9">
            <v>999</v>
          </cell>
          <cell r="Q9">
            <v>999</v>
          </cell>
        </row>
        <row r="10">
          <cell r="A10">
            <v>4</v>
          </cell>
          <cell r="M10">
            <v>999</v>
          </cell>
          <cell r="Q10">
            <v>999</v>
          </cell>
        </row>
        <row r="11">
          <cell r="A11">
            <v>5</v>
          </cell>
          <cell r="M11">
            <v>999</v>
          </cell>
          <cell r="Q11">
            <v>999</v>
          </cell>
        </row>
        <row r="12">
          <cell r="A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M13">
            <v>999</v>
          </cell>
          <cell r="Q13">
            <v>999</v>
          </cell>
        </row>
        <row r="14">
          <cell r="A14">
            <v>8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8">
    <pageSetUpPr fitToPage="1"/>
  </sheetPr>
  <dimension ref="A1:T79"/>
  <sheetViews>
    <sheetView showGridLines="0" showZeros="0" tabSelected="1" topLeftCell="E7" workbookViewId="0">
      <selection activeCell="N32" sqref="N32"/>
    </sheetView>
  </sheetViews>
  <sheetFormatPr defaultRowHeight="13.2" x14ac:dyDescent="0.2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8671875" customWidth="1"/>
    <col min="9" max="9" width="1.6640625" style="131" customWidth="1"/>
    <col min="10" max="10" width="10.6640625" customWidth="1"/>
    <col min="11" max="11" width="1.6640625" style="131" customWidth="1"/>
    <col min="12" max="12" width="10.6640625" customWidth="1"/>
    <col min="13" max="13" width="1.6640625" style="132" customWidth="1"/>
    <col min="14" max="14" width="10.6640625" customWidth="1"/>
    <col min="15" max="15" width="1.6640625" style="131" customWidth="1"/>
    <col min="16" max="16" width="10.6640625" customWidth="1"/>
    <col min="17" max="17" width="1.6640625" style="132" customWidth="1"/>
    <col min="18" max="18" width="9.109375" hidden="1" customWidth="1"/>
    <col min="19" max="19" width="8.6640625" customWidth="1"/>
    <col min="20" max="20" width="9.109375" hidden="1" customWidth="1"/>
  </cols>
  <sheetData>
    <row r="1" spans="1:20" s="6" customFormat="1" ht="21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/>
      <c r="J1" s="4" t="s">
        <v>1</v>
      </c>
      <c r="K1" s="4"/>
      <c r="L1" s="5"/>
      <c r="M1" s="3"/>
      <c r="N1" s="3" t="s">
        <v>2</v>
      </c>
      <c r="O1" s="3"/>
      <c r="P1" s="2"/>
      <c r="Q1" s="3"/>
    </row>
    <row r="2" spans="1:20" s="11" customFormat="1" x14ac:dyDescent="0.25">
      <c r="A2" s="7" t="s">
        <v>3</v>
      </c>
      <c r="B2" s="7"/>
      <c r="C2" s="7"/>
      <c r="D2" s="7"/>
      <c r="E2" s="7"/>
      <c r="F2" s="8"/>
      <c r="G2" s="9"/>
      <c r="H2" s="9"/>
      <c r="I2" s="10"/>
      <c r="J2" s="4" t="s">
        <v>4</v>
      </c>
      <c r="K2" s="4"/>
      <c r="L2" s="4"/>
      <c r="M2" s="10"/>
      <c r="N2" s="9"/>
      <c r="O2" s="10"/>
      <c r="P2" s="9"/>
      <c r="Q2" s="10"/>
    </row>
    <row r="3" spans="1:20" s="16" customFormat="1" ht="11.25" customHeight="1" x14ac:dyDescent="0.25">
      <c r="A3" s="12" t="s">
        <v>5</v>
      </c>
      <c r="B3" s="12"/>
      <c r="C3" s="12"/>
      <c r="D3" s="12"/>
      <c r="E3" s="12"/>
      <c r="F3" s="12" t="s">
        <v>6</v>
      </c>
      <c r="G3" s="12"/>
      <c r="H3" s="12"/>
      <c r="I3" s="13"/>
      <c r="J3" s="14" t="s">
        <v>7</v>
      </c>
      <c r="K3" s="13"/>
      <c r="L3" s="12" t="s">
        <v>8</v>
      </c>
      <c r="M3" s="13"/>
      <c r="N3" s="12"/>
      <c r="O3" s="13"/>
      <c r="P3" s="12"/>
      <c r="Q3" s="15" t="s">
        <v>9</v>
      </c>
    </row>
    <row r="4" spans="1:20" s="23" customFormat="1" ht="11.25" customHeight="1" thickBot="1" x14ac:dyDescent="0.3">
      <c r="A4" s="133">
        <v>42385</v>
      </c>
      <c r="B4" s="133"/>
      <c r="C4" s="133"/>
      <c r="D4" s="17"/>
      <c r="E4" s="17"/>
      <c r="F4" s="17" t="s">
        <v>10</v>
      </c>
      <c r="G4" s="18"/>
      <c r="H4" s="17"/>
      <c r="I4" s="19"/>
      <c r="J4" s="20">
        <f>'[1]Week SetUp'!$D$10</f>
        <v>0</v>
      </c>
      <c r="K4" s="19"/>
      <c r="L4" s="21" t="s">
        <v>11</v>
      </c>
      <c r="M4" s="19"/>
      <c r="N4" s="17"/>
      <c r="O4" s="19"/>
      <c r="P4" s="17" t="s">
        <v>12</v>
      </c>
      <c r="Q4" s="22">
        <f>'[1]Week SetUp'!$E$10</f>
        <v>0</v>
      </c>
    </row>
    <row r="5" spans="1:20" s="16" customFormat="1" ht="9.6" x14ac:dyDescent="0.25">
      <c r="A5" s="24"/>
      <c r="B5" s="25" t="s">
        <v>13</v>
      </c>
      <c r="C5" s="25" t="s">
        <v>14</v>
      </c>
      <c r="D5" s="25" t="s">
        <v>15</v>
      </c>
      <c r="E5" s="26" t="s">
        <v>16</v>
      </c>
      <c r="F5" s="26" t="s">
        <v>17</v>
      </c>
      <c r="G5" s="26"/>
      <c r="H5" s="26" t="s">
        <v>18</v>
      </c>
      <c r="I5" s="26"/>
      <c r="J5" s="25" t="s">
        <v>19</v>
      </c>
      <c r="K5" s="27"/>
      <c r="L5" s="25" t="s">
        <v>20</v>
      </c>
      <c r="M5" s="27"/>
      <c r="N5" s="25" t="s">
        <v>21</v>
      </c>
      <c r="O5" s="27"/>
      <c r="P5" s="25" t="s">
        <v>22</v>
      </c>
      <c r="Q5" s="28"/>
    </row>
    <row r="6" spans="1:20" s="16" customFormat="1" ht="3.75" customHeight="1" thickBot="1" x14ac:dyDescent="0.3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0" s="47" customFormat="1" ht="10.5" customHeight="1" x14ac:dyDescent="0.25">
      <c r="A7" s="36">
        <v>1</v>
      </c>
      <c r="B7" s="37" t="str">
        <f>IF($D7="","",VLOOKUP($D7,'[1]Girls Si Main Draw Prep'!$A$7:$P$22,15))</f>
        <v/>
      </c>
      <c r="C7" s="37" t="str">
        <f>IF($D7="","",VLOOKUP($D7,'[1]Girls Si Main Draw Prep'!$A$7:$P$22,16))</f>
        <v/>
      </c>
      <c r="D7" s="38"/>
      <c r="E7" s="39"/>
      <c r="F7" s="39"/>
      <c r="G7" s="39"/>
      <c r="H7" s="39"/>
      <c r="I7" s="40"/>
      <c r="J7" s="41"/>
      <c r="K7" s="41"/>
      <c r="L7" s="41"/>
      <c r="M7" s="41"/>
      <c r="N7" s="42"/>
      <c r="O7" s="43"/>
      <c r="P7" s="44"/>
      <c r="Q7" s="45"/>
      <c r="R7" s="46"/>
      <c r="T7" s="48" t="str">
        <f>'[1]SetUp Officials'!P21</f>
        <v>Umpire</v>
      </c>
    </row>
    <row r="8" spans="1:20" s="47" customFormat="1" ht="9.6" customHeight="1" x14ac:dyDescent="0.25">
      <c r="A8" s="49"/>
      <c r="B8" s="50"/>
      <c r="C8" s="50"/>
      <c r="D8" s="50"/>
      <c r="E8" s="41"/>
      <c r="F8" s="41"/>
      <c r="G8" s="51"/>
      <c r="H8" s="52"/>
      <c r="I8" s="53">
        <v>1</v>
      </c>
      <c r="J8" s="54"/>
      <c r="K8" s="54"/>
      <c r="L8" s="41"/>
      <c r="M8" s="41"/>
      <c r="N8" s="42"/>
      <c r="O8" s="43"/>
      <c r="P8" s="44"/>
      <c r="Q8" s="45"/>
      <c r="R8" s="46"/>
      <c r="T8" s="55" t="str">
        <f>'[1]SetUp Officials'!P22</f>
        <v xml:space="preserve"> </v>
      </c>
    </row>
    <row r="9" spans="1:20" s="47" customFormat="1" ht="9.6" customHeight="1" x14ac:dyDescent="0.25">
      <c r="A9" s="49">
        <v>2</v>
      </c>
      <c r="B9" s="37" t="str">
        <f>IF($D9="","",VLOOKUP($D9,'[1]Girls Si Main Draw Prep'!$A$7:$P$22,15))</f>
        <v/>
      </c>
      <c r="C9" s="37" t="str">
        <f>IF($D9="","",VLOOKUP($D9,'[1]Girls Si Main Draw Prep'!$A$7:$P$22,16))</f>
        <v/>
      </c>
      <c r="D9" s="38"/>
      <c r="E9" s="37"/>
      <c r="F9" s="37"/>
      <c r="G9" s="37"/>
      <c r="H9" s="37"/>
      <c r="I9" s="56"/>
      <c r="J9" s="41"/>
      <c r="K9" s="57"/>
      <c r="L9" s="41"/>
      <c r="M9" s="41"/>
      <c r="N9" s="42"/>
      <c r="O9" s="43"/>
      <c r="P9" s="44"/>
      <c r="Q9" s="45"/>
      <c r="R9" s="46"/>
      <c r="T9" s="55" t="str">
        <f>'[1]SetUp Officials'!P23</f>
        <v xml:space="preserve"> </v>
      </c>
    </row>
    <row r="10" spans="1:20" s="47" customFormat="1" ht="9.6" customHeight="1" x14ac:dyDescent="0.25">
      <c r="A10" s="49"/>
      <c r="B10" s="50"/>
      <c r="C10" s="50"/>
      <c r="D10" s="58"/>
      <c r="E10" s="41"/>
      <c r="F10" s="41"/>
      <c r="G10" s="51"/>
      <c r="H10" s="41"/>
      <c r="I10" s="59"/>
      <c r="J10" s="52"/>
      <c r="K10" s="60"/>
      <c r="L10" s="54" t="s">
        <v>23</v>
      </c>
      <c r="M10" s="61"/>
      <c r="N10" s="62"/>
      <c r="O10" s="62"/>
      <c r="P10" s="44"/>
      <c r="Q10" s="45"/>
      <c r="R10" s="46"/>
      <c r="T10" s="55" t="str">
        <f>'[1]SetUp Officials'!P24</f>
        <v xml:space="preserve"> </v>
      </c>
    </row>
    <row r="11" spans="1:20" s="47" customFormat="1" ht="9.6" customHeight="1" x14ac:dyDescent="0.25">
      <c r="A11" s="49">
        <v>3</v>
      </c>
      <c r="B11" s="37">
        <f>IF($D11="","",VLOOKUP($D11,'[1]Girls Si Main Draw Prep'!$A$7:$P$22,15))</f>
        <v>0</v>
      </c>
      <c r="C11" s="37">
        <f>IF($D11="","",VLOOKUP($D11,'[1]Girls Si Main Draw Prep'!$A$7:$P$22,16))</f>
        <v>0</v>
      </c>
      <c r="D11" s="38">
        <v>24</v>
      </c>
      <c r="E11" s="37"/>
      <c r="F11" s="37"/>
      <c r="G11" s="37"/>
      <c r="H11" s="37"/>
      <c r="I11" s="40"/>
      <c r="J11" s="41"/>
      <c r="K11" s="63"/>
      <c r="L11" s="41"/>
      <c r="M11" s="64"/>
      <c r="N11" s="62"/>
      <c r="O11" s="62"/>
      <c r="P11" s="44"/>
      <c r="Q11" s="45"/>
      <c r="R11" s="46"/>
      <c r="T11" s="55" t="str">
        <f>'[1]SetUp Officials'!P25</f>
        <v xml:space="preserve"> </v>
      </c>
    </row>
    <row r="12" spans="1:20" s="47" customFormat="1" ht="9.6" customHeight="1" x14ac:dyDescent="0.25">
      <c r="A12" s="49"/>
      <c r="B12" s="50"/>
      <c r="C12" s="50"/>
      <c r="D12" s="58"/>
      <c r="E12" s="41"/>
      <c r="F12" s="41"/>
      <c r="G12" s="51"/>
      <c r="H12" s="52"/>
      <c r="I12" s="53"/>
      <c r="J12" s="54"/>
      <c r="K12" s="65"/>
      <c r="L12" s="41"/>
      <c r="M12" s="64"/>
      <c r="N12" s="62"/>
      <c r="O12" s="62"/>
      <c r="P12" s="44"/>
      <c r="Q12" s="45"/>
      <c r="R12" s="46"/>
      <c r="T12" s="55" t="str">
        <f>'[1]SetUp Officials'!P26</f>
        <v xml:space="preserve"> </v>
      </c>
    </row>
    <row r="13" spans="1:20" s="47" customFormat="1" ht="9.6" customHeight="1" x14ac:dyDescent="0.25">
      <c r="A13" s="49">
        <v>4</v>
      </c>
      <c r="B13" s="37" t="str">
        <f>IF($D13="","",VLOOKUP($D13,'[1]Girls Si Main Draw Prep'!$A$7:$P$22,15))</f>
        <v/>
      </c>
      <c r="C13" s="37" t="str">
        <f>IF($D13="","",VLOOKUP($D13,'[1]Girls Si Main Draw Prep'!$A$7:$P$22,16))</f>
        <v/>
      </c>
      <c r="D13" s="38"/>
      <c r="E13" s="37"/>
      <c r="F13" s="37"/>
      <c r="G13" s="37"/>
      <c r="H13" s="37"/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5" t="str">
        <f>'[1]SetUp Officials'!P27</f>
        <v xml:space="preserve"> </v>
      </c>
    </row>
    <row r="14" spans="1:20" s="47" customFormat="1" ht="9.6" customHeight="1" x14ac:dyDescent="0.25">
      <c r="A14" s="49"/>
      <c r="B14" s="50"/>
      <c r="C14" s="50"/>
      <c r="D14" s="58"/>
      <c r="E14" s="41"/>
      <c r="F14" s="41"/>
      <c r="G14" s="51"/>
      <c r="H14" s="67"/>
      <c r="I14" s="59"/>
      <c r="J14" s="41"/>
      <c r="K14" s="41"/>
      <c r="L14" s="52" t="s">
        <v>24</v>
      </c>
      <c r="M14" s="60"/>
      <c r="N14" s="54" t="s">
        <v>50</v>
      </c>
      <c r="O14" s="61"/>
      <c r="P14" s="44"/>
      <c r="Q14" s="45"/>
      <c r="R14" s="46"/>
      <c r="T14" s="55" t="str">
        <f>'[1]SetUp Officials'!P28</f>
        <v xml:space="preserve"> </v>
      </c>
    </row>
    <row r="15" spans="1:20" s="47" customFormat="1" ht="9.6" customHeight="1" x14ac:dyDescent="0.25">
      <c r="A15" s="36">
        <v>5</v>
      </c>
      <c r="B15" s="37" t="str">
        <f>IF($D15="","",VLOOKUP($D15,'[1]Girls Si Main Draw Prep'!$A$7:$P$22,15))</f>
        <v/>
      </c>
      <c r="C15" s="37" t="str">
        <f>IF($D15="","",VLOOKUP($D15,'[1]Girls Si Main Draw Prep'!$A$7:$P$22,16))</f>
        <v/>
      </c>
      <c r="D15" s="38"/>
      <c r="E15" s="39"/>
      <c r="F15" s="39"/>
      <c r="G15" s="39"/>
      <c r="H15" s="39"/>
      <c r="I15" s="68"/>
      <c r="J15" s="41"/>
      <c r="K15" s="41"/>
      <c r="L15" s="41"/>
      <c r="M15" s="64"/>
      <c r="N15" s="41" t="s">
        <v>51</v>
      </c>
      <c r="O15" s="64"/>
      <c r="P15" s="44"/>
      <c r="Q15" s="45"/>
      <c r="R15" s="46"/>
      <c r="T15" s="55" t="str">
        <f>'[1]SetUp Officials'!P29</f>
        <v xml:space="preserve"> </v>
      </c>
    </row>
    <row r="16" spans="1:20" s="47" customFormat="1" ht="9.6" customHeight="1" thickBot="1" x14ac:dyDescent="0.3">
      <c r="A16" s="49"/>
      <c r="B16" s="50"/>
      <c r="C16" s="50"/>
      <c r="D16" s="58"/>
      <c r="E16" s="41"/>
      <c r="F16" s="41"/>
      <c r="G16" s="51"/>
      <c r="H16" s="52"/>
      <c r="I16" s="53"/>
      <c r="J16" s="54"/>
      <c r="K16" s="54"/>
      <c r="L16" s="41"/>
      <c r="M16" s="64"/>
      <c r="N16" s="62"/>
      <c r="O16" s="64"/>
      <c r="P16" s="44"/>
      <c r="Q16" s="45"/>
      <c r="R16" s="46"/>
      <c r="T16" s="69" t="str">
        <f>'[1]SetUp Officials'!P30</f>
        <v>None</v>
      </c>
    </row>
    <row r="17" spans="1:18" s="47" customFormat="1" ht="9.6" customHeight="1" x14ac:dyDescent="0.25">
      <c r="A17" s="49">
        <v>6</v>
      </c>
      <c r="B17" s="37" t="str">
        <f>IF($D17="","",VLOOKUP($D17,'[1]Girls Si Main Draw Prep'!$A$7:$P$22,15))</f>
        <v/>
      </c>
      <c r="C17" s="37" t="str">
        <f>IF($D17="","",VLOOKUP($D17,'[1]Girls Si Main Draw Prep'!$A$7:$P$22,16))</f>
        <v/>
      </c>
      <c r="D17" s="38"/>
      <c r="E17" s="37"/>
      <c r="F17" s="37"/>
      <c r="G17" s="37"/>
      <c r="H17" s="37"/>
      <c r="I17" s="56"/>
      <c r="J17" s="41"/>
      <c r="K17" s="57"/>
      <c r="L17" s="41"/>
      <c r="M17" s="64"/>
      <c r="N17" s="62"/>
      <c r="O17" s="64"/>
      <c r="P17" s="44"/>
      <c r="Q17" s="45"/>
      <c r="R17" s="46"/>
    </row>
    <row r="18" spans="1:18" s="47" customFormat="1" ht="9.6" customHeight="1" x14ac:dyDescent="0.25">
      <c r="A18" s="49"/>
      <c r="B18" s="50"/>
      <c r="C18" s="50"/>
      <c r="D18" s="58"/>
      <c r="E18" s="41"/>
      <c r="F18" s="41"/>
      <c r="G18" s="51"/>
      <c r="H18" s="41"/>
      <c r="I18" s="59"/>
      <c r="J18" s="52"/>
      <c r="K18" s="60"/>
      <c r="L18" s="54" t="s">
        <v>10</v>
      </c>
      <c r="M18" s="70"/>
      <c r="N18" s="62"/>
      <c r="O18" s="64"/>
      <c r="P18" s="44"/>
      <c r="Q18" s="45"/>
      <c r="R18" s="46"/>
    </row>
    <row r="19" spans="1:18" s="47" customFormat="1" ht="9.6" customHeight="1" x14ac:dyDescent="0.25">
      <c r="A19" s="49">
        <v>7</v>
      </c>
      <c r="B19" s="37" t="str">
        <f>IF($D19="","",VLOOKUP($D19,'[1]Girls Si Main Draw Prep'!$A$7:$P$22,15))</f>
        <v/>
      </c>
      <c r="C19" s="37" t="str">
        <f>IF($D19="","",VLOOKUP($D19,'[1]Girls Si Main Draw Prep'!$A$7:$P$22,16))</f>
        <v/>
      </c>
      <c r="D19" s="38"/>
      <c r="E19" s="37"/>
      <c r="F19" s="37"/>
      <c r="G19" s="37"/>
      <c r="H19" s="37"/>
      <c r="I19" s="40"/>
      <c r="J19" s="41"/>
      <c r="K19" s="63"/>
      <c r="L19" s="41"/>
      <c r="M19" s="62"/>
      <c r="N19" s="62"/>
      <c r="O19" s="64"/>
      <c r="P19" s="44"/>
      <c r="Q19" s="45"/>
      <c r="R19" s="46"/>
    </row>
    <row r="20" spans="1:18" s="47" customFormat="1" ht="9.6" customHeight="1" x14ac:dyDescent="0.25">
      <c r="A20" s="49"/>
      <c r="B20" s="50"/>
      <c r="C20" s="50"/>
      <c r="D20" s="50"/>
      <c r="E20" s="41"/>
      <c r="F20" s="41"/>
      <c r="G20" s="51"/>
      <c r="H20" s="52"/>
      <c r="I20" s="53"/>
      <c r="J20" s="54"/>
      <c r="K20" s="65"/>
      <c r="L20" s="41"/>
      <c r="M20" s="62"/>
      <c r="N20" s="62"/>
      <c r="O20" s="64"/>
      <c r="P20" s="44"/>
      <c r="Q20" s="45"/>
      <c r="R20" s="46"/>
    </row>
    <row r="21" spans="1:18" s="47" customFormat="1" ht="9.6" customHeight="1" x14ac:dyDescent="0.25">
      <c r="A21" s="49">
        <v>8</v>
      </c>
      <c r="B21" s="37" t="str">
        <f>IF($D21="","",VLOOKUP($D21,'[1]Girls Si Main Draw Prep'!$A$7:$P$22,15))</f>
        <v/>
      </c>
      <c r="C21" s="37" t="str">
        <f>IF($D21="","",VLOOKUP($D21,'[1]Girls Si Main Draw Prep'!$A$7:$P$22,16))</f>
        <v/>
      </c>
      <c r="D21" s="38"/>
      <c r="E21" s="37"/>
      <c r="F21" s="37"/>
      <c r="G21" s="37"/>
      <c r="H21" s="37"/>
      <c r="I21" s="66"/>
      <c r="J21" s="41"/>
      <c r="K21" s="41"/>
      <c r="L21" s="41"/>
      <c r="M21" s="62"/>
      <c r="N21" s="62"/>
      <c r="O21" s="64"/>
      <c r="P21" s="44"/>
      <c r="Q21" s="45"/>
      <c r="R21" s="46"/>
    </row>
    <row r="22" spans="1:18" s="47" customFormat="1" ht="9.6" customHeight="1" x14ac:dyDescent="0.25">
      <c r="A22" s="49"/>
      <c r="B22" s="50"/>
      <c r="C22" s="50"/>
      <c r="D22" s="50"/>
      <c r="E22" s="67"/>
      <c r="F22" s="67"/>
      <c r="G22" s="71"/>
      <c r="H22" s="67"/>
      <c r="I22" s="59"/>
      <c r="J22" s="41"/>
      <c r="K22" s="41"/>
      <c r="L22" s="41"/>
      <c r="M22" s="62"/>
      <c r="N22" s="52" t="s">
        <v>24</v>
      </c>
      <c r="O22" s="60"/>
      <c r="P22" s="54" t="str">
        <f>UPPER(IF(OR(O22="a",O22="as"),N14,IF(OR(O22="b",O22="bs"),N30,)))</f>
        <v/>
      </c>
      <c r="Q22" s="61"/>
      <c r="R22" s="46"/>
    </row>
    <row r="23" spans="1:18" s="47" customFormat="1" ht="9.6" customHeight="1" x14ac:dyDescent="0.25">
      <c r="A23" s="49">
        <v>9</v>
      </c>
      <c r="B23" s="37" t="str">
        <f>IF($D23="","",VLOOKUP($D23,'[1]Girls Si Main Draw Prep'!$A$7:$P$22,15))</f>
        <v/>
      </c>
      <c r="C23" s="37" t="str">
        <f>IF($D23="","",VLOOKUP($D23,'[1]Girls Si Main Draw Prep'!$A$7:$P$22,16))</f>
        <v/>
      </c>
      <c r="D23" s="38"/>
      <c r="E23" s="37"/>
      <c r="F23" s="37"/>
      <c r="G23" s="37"/>
      <c r="H23" s="37"/>
      <c r="I23" s="40"/>
      <c r="J23" s="41"/>
      <c r="K23" s="41"/>
      <c r="L23" s="41"/>
      <c r="M23" s="62"/>
      <c r="N23" s="41"/>
      <c r="O23" s="64"/>
      <c r="P23" s="41"/>
      <c r="Q23" s="62"/>
      <c r="R23" s="46"/>
    </row>
    <row r="24" spans="1:18" s="47" customFormat="1" ht="9.6" customHeight="1" x14ac:dyDescent="0.25">
      <c r="A24" s="49"/>
      <c r="B24" s="50"/>
      <c r="C24" s="50"/>
      <c r="D24" s="50"/>
      <c r="E24" s="41"/>
      <c r="F24" s="41"/>
      <c r="G24" s="51"/>
      <c r="H24" s="52"/>
      <c r="I24" s="53"/>
      <c r="J24" s="54"/>
      <c r="K24" s="54"/>
      <c r="L24" s="41"/>
      <c r="M24" s="62"/>
      <c r="N24" s="62"/>
      <c r="O24" s="64"/>
      <c r="P24" s="44"/>
      <c r="Q24" s="45"/>
      <c r="R24" s="46"/>
    </row>
    <row r="25" spans="1:18" s="47" customFormat="1" ht="9.6" customHeight="1" x14ac:dyDescent="0.25">
      <c r="A25" s="49">
        <v>10</v>
      </c>
      <c r="B25" s="37" t="str">
        <f>IF($D25="","",VLOOKUP($D25,'[1]Girls Si Main Draw Prep'!$A$7:$P$22,15))</f>
        <v/>
      </c>
      <c r="C25" s="37" t="str">
        <f>IF($D25="","",VLOOKUP($D25,'[1]Girls Si Main Draw Prep'!$A$7:$P$22,16))</f>
        <v/>
      </c>
      <c r="D25" s="38"/>
      <c r="E25" s="37"/>
      <c r="F25" s="37"/>
      <c r="G25" s="37"/>
      <c r="H25" s="37"/>
      <c r="I25" s="56"/>
      <c r="J25" s="41"/>
      <c r="K25" s="57"/>
      <c r="L25" s="41"/>
      <c r="M25" s="62"/>
      <c r="N25" s="62"/>
      <c r="O25" s="64"/>
      <c r="P25" s="44"/>
      <c r="Q25" s="45"/>
      <c r="R25" s="46"/>
    </row>
    <row r="26" spans="1:18" s="47" customFormat="1" ht="9.6" customHeight="1" x14ac:dyDescent="0.25">
      <c r="A26" s="49"/>
      <c r="B26" s="50"/>
      <c r="C26" s="50"/>
      <c r="D26" s="58"/>
      <c r="E26" s="41"/>
      <c r="F26" s="41"/>
      <c r="G26" s="51"/>
      <c r="H26" s="41"/>
      <c r="I26" s="59"/>
      <c r="J26" s="52"/>
      <c r="K26" s="60"/>
      <c r="L26" s="54" t="s">
        <v>25</v>
      </c>
      <c r="M26" s="61"/>
      <c r="N26" s="62"/>
      <c r="O26" s="64"/>
      <c r="P26" s="44"/>
      <c r="Q26" s="45"/>
      <c r="R26" s="46"/>
    </row>
    <row r="27" spans="1:18" s="47" customFormat="1" ht="9.6" customHeight="1" x14ac:dyDescent="0.25">
      <c r="A27" s="49">
        <v>11</v>
      </c>
      <c r="B27" s="37" t="str">
        <f>IF($D27="","",VLOOKUP($D27,'[1]Girls Si Main Draw Prep'!$A$7:$P$22,15))</f>
        <v/>
      </c>
      <c r="C27" s="37" t="str">
        <f>IF($D27="","",VLOOKUP($D27,'[1]Girls Si Main Draw Prep'!$A$7:$P$22,16))</f>
        <v/>
      </c>
      <c r="D27" s="38"/>
      <c r="E27" s="37"/>
      <c r="F27" s="37"/>
      <c r="G27" s="37"/>
      <c r="H27" s="37"/>
      <c r="I27" s="40"/>
      <c r="J27" s="41"/>
      <c r="K27" s="63"/>
      <c r="L27" s="41"/>
      <c r="M27" s="64"/>
      <c r="N27" s="62"/>
      <c r="O27" s="64"/>
      <c r="P27" s="44"/>
      <c r="Q27" s="45"/>
      <c r="R27" s="46"/>
    </row>
    <row r="28" spans="1:18" s="47" customFormat="1" ht="9.6" customHeight="1" x14ac:dyDescent="0.25">
      <c r="A28" s="36"/>
      <c r="B28" s="50"/>
      <c r="C28" s="50"/>
      <c r="D28" s="58"/>
      <c r="E28" s="41"/>
      <c r="F28" s="41"/>
      <c r="G28" s="51"/>
      <c r="H28" s="52"/>
      <c r="I28" s="53"/>
      <c r="J28" s="54"/>
      <c r="K28" s="65"/>
      <c r="L28" s="41"/>
      <c r="M28" s="64"/>
      <c r="N28" s="62"/>
      <c r="O28" s="64"/>
      <c r="P28" s="44"/>
      <c r="Q28" s="45"/>
      <c r="R28" s="46"/>
    </row>
    <row r="29" spans="1:18" s="47" customFormat="1" ht="9.6" customHeight="1" x14ac:dyDescent="0.25">
      <c r="A29" s="36">
        <v>12</v>
      </c>
      <c r="B29" s="37" t="str">
        <f>IF($D29="","",VLOOKUP($D29,'[1]Girls Si Main Draw Prep'!$A$7:$P$22,15))</f>
        <v/>
      </c>
      <c r="C29" s="37" t="str">
        <f>IF($D29="","",VLOOKUP($D29,'[1]Girls Si Main Draw Prep'!$A$7:$P$22,16))</f>
        <v/>
      </c>
      <c r="D29" s="38"/>
      <c r="E29" s="39"/>
      <c r="F29" s="39"/>
      <c r="G29" s="39"/>
      <c r="H29" s="39"/>
      <c r="I29" s="66"/>
      <c r="J29" s="41"/>
      <c r="K29" s="41"/>
      <c r="L29" s="41"/>
      <c r="M29" s="64"/>
      <c r="N29" s="62"/>
      <c r="O29" s="64"/>
      <c r="P29" s="44"/>
      <c r="Q29" s="45"/>
      <c r="R29" s="46"/>
    </row>
    <row r="30" spans="1:18" s="47" customFormat="1" ht="9.6" customHeight="1" x14ac:dyDescent="0.25">
      <c r="A30" s="49"/>
      <c r="B30" s="50"/>
      <c r="C30" s="50"/>
      <c r="D30" s="58"/>
      <c r="E30" s="41"/>
      <c r="F30" s="41"/>
      <c r="G30" s="51"/>
      <c r="H30" s="67"/>
      <c r="I30" s="59"/>
      <c r="J30" s="41"/>
      <c r="K30" s="41"/>
      <c r="L30" s="52" t="s">
        <v>24</v>
      </c>
      <c r="M30" s="60"/>
      <c r="N30" s="54" t="s">
        <v>52</v>
      </c>
      <c r="O30" s="70"/>
      <c r="P30" s="44"/>
      <c r="Q30" s="45"/>
      <c r="R30" s="46"/>
    </row>
    <row r="31" spans="1:18" s="47" customFormat="1" ht="9.6" customHeight="1" x14ac:dyDescent="0.25">
      <c r="A31" s="49">
        <v>13</v>
      </c>
      <c r="B31" s="37" t="str">
        <f>IF($D31="","",VLOOKUP($D31,'[1]Girls Si Main Draw Prep'!$A$7:$P$22,15))</f>
        <v/>
      </c>
      <c r="C31" s="37" t="str">
        <f>IF($D31="","",VLOOKUP($D31,'[1]Girls Si Main Draw Prep'!$A$7:$P$22,16))</f>
        <v/>
      </c>
      <c r="D31" s="38"/>
      <c r="E31" s="37"/>
      <c r="F31" s="37"/>
      <c r="G31" s="37"/>
      <c r="H31" s="37"/>
      <c r="I31" s="68"/>
      <c r="J31" s="41"/>
      <c r="K31" s="41"/>
      <c r="L31" s="41"/>
      <c r="M31" s="64"/>
      <c r="N31" s="41" t="s">
        <v>51</v>
      </c>
      <c r="O31" s="62"/>
      <c r="P31" s="44"/>
      <c r="Q31" s="45"/>
      <c r="R31" s="46"/>
    </row>
    <row r="32" spans="1:18" s="47" customFormat="1" ht="9.6" customHeight="1" x14ac:dyDescent="0.25">
      <c r="A32" s="49"/>
      <c r="B32" s="50"/>
      <c r="C32" s="50"/>
      <c r="D32" s="58"/>
      <c r="E32" s="41"/>
      <c r="F32" s="41"/>
      <c r="G32" s="51"/>
      <c r="H32" s="52"/>
      <c r="I32" s="53"/>
      <c r="J32" s="54"/>
      <c r="K32" s="54"/>
      <c r="L32" s="41"/>
      <c r="M32" s="64"/>
      <c r="N32" s="62"/>
      <c r="O32" s="62"/>
      <c r="P32" s="44"/>
      <c r="Q32" s="45"/>
      <c r="R32" s="46"/>
    </row>
    <row r="33" spans="1:18" s="47" customFormat="1" ht="9.6" customHeight="1" x14ac:dyDescent="0.25">
      <c r="A33" s="49">
        <v>14</v>
      </c>
      <c r="B33" s="37" t="str">
        <f>IF($D33="","",VLOOKUP($D33,'[1]Girls Si Main Draw Prep'!$A$7:$P$22,15))</f>
        <v/>
      </c>
      <c r="C33" s="37" t="str">
        <f>IF($D33="","",VLOOKUP($D33,'[1]Girls Si Main Draw Prep'!$A$7:$P$22,16))</f>
        <v/>
      </c>
      <c r="D33" s="38"/>
      <c r="E33" s="37"/>
      <c r="F33" s="37"/>
      <c r="G33" s="37"/>
      <c r="H33" s="37"/>
      <c r="I33" s="56"/>
      <c r="J33" s="41"/>
      <c r="K33" s="57"/>
      <c r="L33" s="41"/>
      <c r="M33" s="64"/>
      <c r="N33" s="62"/>
      <c r="O33" s="62"/>
      <c r="P33" s="44"/>
      <c r="Q33" s="45"/>
      <c r="R33" s="46"/>
    </row>
    <row r="34" spans="1:18" s="47" customFormat="1" ht="9.6" customHeight="1" x14ac:dyDescent="0.25">
      <c r="A34" s="49"/>
      <c r="B34" s="50"/>
      <c r="C34" s="50"/>
      <c r="D34" s="58"/>
      <c r="E34" s="41"/>
      <c r="F34" s="41"/>
      <c r="G34" s="51"/>
      <c r="H34" s="41"/>
      <c r="I34" s="59"/>
      <c r="J34" s="52"/>
      <c r="K34" s="60"/>
      <c r="L34" s="54" t="s">
        <v>26</v>
      </c>
      <c r="M34" s="70"/>
      <c r="N34" s="62"/>
      <c r="O34" s="62"/>
      <c r="P34" s="44"/>
      <c r="Q34" s="45"/>
      <c r="R34" s="46"/>
    </row>
    <row r="35" spans="1:18" s="47" customFormat="1" ht="9.6" customHeight="1" x14ac:dyDescent="0.25">
      <c r="A35" s="49">
        <v>15</v>
      </c>
      <c r="B35" s="37" t="str">
        <f>IF($D35="","",VLOOKUP($D35,'[1]Girls Si Main Draw Prep'!$A$7:$P$22,15))</f>
        <v/>
      </c>
      <c r="C35" s="37" t="str">
        <f>IF($D35="","",VLOOKUP($D35,'[1]Girls Si Main Draw Prep'!$A$7:$P$22,16))</f>
        <v/>
      </c>
      <c r="D35" s="38"/>
      <c r="E35" s="37"/>
      <c r="F35" s="37"/>
      <c r="G35" s="37"/>
      <c r="H35" s="37"/>
      <c r="I35" s="40"/>
      <c r="J35" s="41"/>
      <c r="K35" s="63"/>
      <c r="L35" s="41"/>
      <c r="M35" s="62"/>
      <c r="N35" s="62"/>
      <c r="O35" s="62"/>
      <c r="P35" s="44"/>
      <c r="Q35" s="45"/>
      <c r="R35" s="46"/>
    </row>
    <row r="36" spans="1:18" s="47" customFormat="1" ht="9.6" customHeight="1" x14ac:dyDescent="0.25">
      <c r="A36" s="49"/>
      <c r="B36" s="50"/>
      <c r="C36" s="50"/>
      <c r="D36" s="50"/>
      <c r="E36" s="41"/>
      <c r="F36" s="41"/>
      <c r="G36" s="51"/>
      <c r="H36" s="52"/>
      <c r="I36" s="53"/>
      <c r="J36" s="54"/>
      <c r="K36" s="65"/>
      <c r="L36" s="41"/>
      <c r="M36" s="62"/>
      <c r="N36" s="62"/>
      <c r="O36" s="62"/>
      <c r="P36" s="44"/>
      <c r="Q36" s="45"/>
      <c r="R36" s="46"/>
    </row>
    <row r="37" spans="1:18" s="47" customFormat="1" ht="9.6" customHeight="1" x14ac:dyDescent="0.25">
      <c r="A37" s="36">
        <v>16</v>
      </c>
      <c r="B37" s="37" t="str">
        <f>IF($D37="","",VLOOKUP($D37,'[1]Girls Si Main Draw Prep'!$A$7:$P$22,15))</f>
        <v/>
      </c>
      <c r="C37" s="37" t="str">
        <f>IF($D37="","",VLOOKUP($D37,'[1]Girls Si Main Draw Prep'!$A$7:$P$22,16))</f>
        <v/>
      </c>
      <c r="D37" s="38"/>
      <c r="E37" s="39"/>
      <c r="F37" s="39"/>
      <c r="G37" s="37"/>
      <c r="H37" s="39"/>
      <c r="I37" s="66"/>
      <c r="J37" s="41"/>
      <c r="K37" s="41"/>
      <c r="L37" s="41"/>
      <c r="M37" s="62"/>
      <c r="N37" s="62"/>
      <c r="O37" s="62"/>
      <c r="P37" s="44"/>
      <c r="Q37" s="45"/>
      <c r="R37" s="46"/>
    </row>
    <row r="38" spans="1:18" s="47" customFormat="1" ht="9.6" customHeight="1" x14ac:dyDescent="0.25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</row>
    <row r="39" spans="1:18" s="47" customFormat="1" ht="9.6" customHeight="1" x14ac:dyDescent="0.25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.6" customHeight="1" x14ac:dyDescent="0.25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.6" customHeight="1" x14ac:dyDescent="0.25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.6" customHeight="1" x14ac:dyDescent="0.25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.6" customHeight="1" x14ac:dyDescent="0.25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.6" customHeight="1" x14ac:dyDescent="0.25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.6" customHeight="1" x14ac:dyDescent="0.25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.6" customHeight="1" x14ac:dyDescent="0.25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.6" customHeight="1" x14ac:dyDescent="0.25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.6" customHeight="1" x14ac:dyDescent="0.25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.6" customHeight="1" x14ac:dyDescent="0.25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.6" customHeight="1" x14ac:dyDescent="0.25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.6" customHeight="1" x14ac:dyDescent="0.25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.6" customHeight="1" x14ac:dyDescent="0.25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.6" customHeight="1" x14ac:dyDescent="0.25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.6" customHeight="1" x14ac:dyDescent="0.25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.6" customHeight="1" x14ac:dyDescent="0.25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.6" customHeight="1" x14ac:dyDescent="0.25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.6" customHeight="1" x14ac:dyDescent="0.25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.6" customHeight="1" x14ac:dyDescent="0.25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.6" customHeight="1" x14ac:dyDescent="0.25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.6" customHeight="1" x14ac:dyDescent="0.25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.6" customHeight="1" x14ac:dyDescent="0.25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.6" customHeight="1" x14ac:dyDescent="0.25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.6" customHeight="1" x14ac:dyDescent="0.25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.6" customHeight="1" x14ac:dyDescent="0.25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.6" customHeight="1" x14ac:dyDescent="0.25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.6" customHeight="1" x14ac:dyDescent="0.25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.6" customHeight="1" x14ac:dyDescent="0.25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.6" customHeight="1" x14ac:dyDescent="0.25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.6" customHeight="1" x14ac:dyDescent="0.25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 x14ac:dyDescent="0.25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8" s="98" customFormat="1" ht="10.5" customHeight="1" x14ac:dyDescent="0.25">
      <c r="A71" s="86" t="s">
        <v>27</v>
      </c>
      <c r="B71" s="87"/>
      <c r="C71" s="88"/>
      <c r="D71" s="89" t="s">
        <v>28</v>
      </c>
      <c r="E71" s="90" t="s">
        <v>29</v>
      </c>
      <c r="F71" s="89"/>
      <c r="G71" s="91"/>
      <c r="H71" s="92"/>
      <c r="I71" s="89" t="s">
        <v>28</v>
      </c>
      <c r="J71" s="90" t="s">
        <v>30</v>
      </c>
      <c r="K71" s="93"/>
      <c r="L71" s="90" t="s">
        <v>31</v>
      </c>
      <c r="M71" s="94"/>
      <c r="N71" s="95" t="s">
        <v>32</v>
      </c>
      <c r="O71" s="95"/>
      <c r="P71" s="96"/>
      <c r="Q71" s="97"/>
    </row>
    <row r="72" spans="1:18" s="98" customFormat="1" ht="9" customHeight="1" x14ac:dyDescent="0.25">
      <c r="A72" s="99" t="s">
        <v>33</v>
      </c>
      <c r="B72" s="100"/>
      <c r="C72" s="101"/>
      <c r="D72" s="102">
        <v>1</v>
      </c>
      <c r="E72" s="103">
        <f>IF(D72&gt;$Q$79,,UPPER(VLOOKUP(D72,'[1]Girls Si Main Draw Prep'!$A$7:$R$134,2)))</f>
        <v>0</v>
      </c>
      <c r="F72" s="104"/>
      <c r="G72" s="103"/>
      <c r="H72" s="105"/>
      <c r="I72" s="106" t="s">
        <v>34</v>
      </c>
      <c r="J72" s="100"/>
      <c r="K72" s="107"/>
      <c r="L72" s="100"/>
      <c r="M72" s="108"/>
      <c r="N72" s="109" t="s">
        <v>35</v>
      </c>
      <c r="O72" s="110"/>
      <c r="P72" s="110"/>
      <c r="Q72" s="111"/>
    </row>
    <row r="73" spans="1:18" s="98" customFormat="1" ht="9" customHeight="1" x14ac:dyDescent="0.25">
      <c r="A73" s="99" t="s">
        <v>36</v>
      </c>
      <c r="B73" s="100"/>
      <c r="C73" s="101"/>
      <c r="D73" s="102">
        <v>2</v>
      </c>
      <c r="E73" s="103">
        <f>IF(D73&gt;$Q$79,,UPPER(VLOOKUP(D73,'[1]Girls Si Main Draw Prep'!$A$7:$R$134,2)))</f>
        <v>0</v>
      </c>
      <c r="F73" s="104"/>
      <c r="G73" s="103"/>
      <c r="H73" s="105"/>
      <c r="I73" s="106" t="s">
        <v>37</v>
      </c>
      <c r="J73" s="100"/>
      <c r="K73" s="107"/>
      <c r="L73" s="100"/>
      <c r="M73" s="108"/>
      <c r="N73" s="112"/>
      <c r="O73" s="113"/>
      <c r="P73" s="114"/>
      <c r="Q73" s="115"/>
    </row>
    <row r="74" spans="1:18" s="98" customFormat="1" ht="9" customHeight="1" x14ac:dyDescent="0.25">
      <c r="A74" s="116" t="s">
        <v>38</v>
      </c>
      <c r="B74" s="114"/>
      <c r="C74" s="117"/>
      <c r="D74" s="102">
        <v>3</v>
      </c>
      <c r="E74" s="103">
        <f>IF(D74&gt;$Q$79,,UPPER(VLOOKUP(D74,'[1]Girls Si Main Draw Prep'!$A$7:$R$134,2)))</f>
        <v>0</v>
      </c>
      <c r="F74" s="104"/>
      <c r="G74" s="103"/>
      <c r="H74" s="105"/>
      <c r="I74" s="106" t="s">
        <v>39</v>
      </c>
      <c r="J74" s="100"/>
      <c r="K74" s="107"/>
      <c r="L74" s="100"/>
      <c r="M74" s="108"/>
      <c r="N74" s="109" t="s">
        <v>40</v>
      </c>
      <c r="O74" s="110"/>
      <c r="P74" s="110"/>
      <c r="Q74" s="111"/>
    </row>
    <row r="75" spans="1:18" s="98" customFormat="1" ht="9" customHeight="1" x14ac:dyDescent="0.25">
      <c r="A75" s="118"/>
      <c r="B75" s="24"/>
      <c r="C75" s="119"/>
      <c r="D75" s="102">
        <v>4</v>
      </c>
      <c r="E75" s="103">
        <f>IF(D75&gt;$Q$79,,UPPER(VLOOKUP(D75,'[1]Girls Si Main Draw Prep'!$A$7:$R$134,2)))</f>
        <v>0</v>
      </c>
      <c r="F75" s="104"/>
      <c r="G75" s="103"/>
      <c r="H75" s="105"/>
      <c r="I75" s="106" t="s">
        <v>41</v>
      </c>
      <c r="J75" s="100"/>
      <c r="K75" s="107"/>
      <c r="L75" s="100"/>
      <c r="M75" s="108"/>
      <c r="N75" s="100"/>
      <c r="O75" s="107"/>
      <c r="P75" s="100"/>
      <c r="Q75" s="108"/>
    </row>
    <row r="76" spans="1:18" s="98" customFormat="1" ht="9" customHeight="1" x14ac:dyDescent="0.25">
      <c r="A76" s="120" t="s">
        <v>42</v>
      </c>
      <c r="B76" s="121"/>
      <c r="C76" s="122"/>
      <c r="D76" s="102"/>
      <c r="E76" s="103"/>
      <c r="F76" s="104"/>
      <c r="G76" s="103"/>
      <c r="H76" s="105"/>
      <c r="I76" s="106" t="s">
        <v>43</v>
      </c>
      <c r="J76" s="100"/>
      <c r="K76" s="107"/>
      <c r="L76" s="100"/>
      <c r="M76" s="108"/>
      <c r="N76" s="114"/>
      <c r="O76" s="113"/>
      <c r="P76" s="114"/>
      <c r="Q76" s="115"/>
    </row>
    <row r="77" spans="1:18" s="98" customFormat="1" ht="9" customHeight="1" x14ac:dyDescent="0.25">
      <c r="A77" s="99" t="s">
        <v>33</v>
      </c>
      <c r="B77" s="100"/>
      <c r="C77" s="101"/>
      <c r="D77" s="102"/>
      <c r="E77" s="103"/>
      <c r="F77" s="104"/>
      <c r="G77" s="103"/>
      <c r="H77" s="105"/>
      <c r="I77" s="106" t="s">
        <v>44</v>
      </c>
      <c r="J77" s="100"/>
      <c r="K77" s="107"/>
      <c r="L77" s="100"/>
      <c r="M77" s="108"/>
      <c r="N77" s="109" t="s">
        <v>45</v>
      </c>
      <c r="O77" s="110"/>
      <c r="P77" s="110"/>
      <c r="Q77" s="111"/>
    </row>
    <row r="78" spans="1:18" s="98" customFormat="1" ht="9" customHeight="1" x14ac:dyDescent="0.25">
      <c r="A78" s="99" t="s">
        <v>46</v>
      </c>
      <c r="B78" s="100"/>
      <c r="C78" s="123"/>
      <c r="D78" s="102"/>
      <c r="E78" s="103"/>
      <c r="F78" s="104"/>
      <c r="G78" s="103"/>
      <c r="H78" s="105"/>
      <c r="I78" s="106" t="s">
        <v>47</v>
      </c>
      <c r="J78" s="100"/>
      <c r="K78" s="107"/>
      <c r="L78" s="100"/>
      <c r="M78" s="108"/>
      <c r="N78" s="100"/>
      <c r="O78" s="107"/>
      <c r="P78" s="100"/>
      <c r="Q78" s="108"/>
    </row>
    <row r="79" spans="1:18" s="98" customFormat="1" ht="9" customHeight="1" x14ac:dyDescent="0.25">
      <c r="A79" s="116" t="s">
        <v>48</v>
      </c>
      <c r="B79" s="114"/>
      <c r="C79" s="124"/>
      <c r="D79" s="125"/>
      <c r="E79" s="126"/>
      <c r="F79" s="127"/>
      <c r="G79" s="126"/>
      <c r="H79" s="128"/>
      <c r="I79" s="129" t="s">
        <v>49</v>
      </c>
      <c r="J79" s="114"/>
      <c r="K79" s="113"/>
      <c r="L79" s="114"/>
      <c r="M79" s="115"/>
      <c r="N79" s="114">
        <f>Q4</f>
        <v>0</v>
      </c>
      <c r="O79" s="113"/>
      <c r="P79" s="114"/>
      <c r="Q79" s="130">
        <f>MIN(4,'[1]Girls Si Main Draw Prep'!R5)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13" priority="1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2" priority="2" stopIfTrue="1">
      <formula>AND($N$1="CU",H8="Umpire")</formula>
    </cfRule>
    <cfRule type="expression" dxfId="11" priority="3" stopIfTrue="1">
      <formula>AND($N$1="CU",H8&lt;&gt;"Umpire",I8&lt;&gt;"")</formula>
    </cfRule>
    <cfRule type="expression" dxfId="10" priority="4" stopIfTrue="1">
      <formula>AND($N$1="CU",H8&lt;&gt;"Umpire")</formula>
    </cfRule>
  </conditionalFormatting>
  <conditionalFormatting sqref="D53 D47 D45 D43 D41 D39 D69 D67 D49 D65 D63 D61 D59 D57 D55 D51">
    <cfRule type="expression" dxfId="9" priority="5" stopIfTrue="1">
      <formula>AND($D39&lt;9,$C39&gt;0)</formula>
    </cfRule>
  </conditionalFormatting>
  <conditionalFormatting sqref="E55 E57 E59 E61 E63 E65 E67 E69 E39 E41 E43 E45 E47 E49 E51 E53">
    <cfRule type="cellIs" dxfId="8" priority="6" stopIfTrue="1" operator="equal">
      <formula>"Bye"</formula>
    </cfRule>
    <cfRule type="expression" dxfId="7" priority="7" stopIfTrue="1">
      <formula>AND($D39&lt;9,$C39&gt;0)</formula>
    </cfRule>
  </conditionalFormatting>
  <conditionalFormatting sqref="L10 L18 L26 L34 N30 N62 L58 L66 N14 N46 L42 L50 P22 J12 J16 J20 J24 J28 J32 J36 J56 J60 J64 J68 J40 J44 J48 J52 J8">
    <cfRule type="expression" dxfId="6" priority="8" stopIfTrue="1">
      <formula>I8="as"</formula>
    </cfRule>
    <cfRule type="expression" dxfId="5" priority="9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4" priority="10" stopIfTrue="1" operator="equal">
      <formula>"QA"</formula>
    </cfRule>
    <cfRule type="cellIs" dxfId="3" priority="11" stopIfTrue="1" operator="equal">
      <formula>"DA"</formula>
    </cfRule>
  </conditionalFormatting>
  <conditionalFormatting sqref="I8 I12 I16 I20 I24 I28 I32 I36 M30 M14 K10 K34 Q79 K18 K26 O22">
    <cfRule type="expression" dxfId="2" priority="12" stopIfTrue="1">
      <formula>$N$1="CU"</formula>
    </cfRule>
  </conditionalFormatting>
  <conditionalFormatting sqref="E35 E37 E25 E33 E31 E29 E27 E23 E19 E21 E9 E17 E15 E13 E11 E7">
    <cfRule type="cellIs" dxfId="1" priority="13" stopIfTrue="1" operator="equal">
      <formula>"Bye"</formula>
    </cfRule>
  </conditionalFormatting>
  <conditionalFormatting sqref="D7 D9 D11 D13 D15 D17 D19 D21 D23 D25 D27 D29 D31 D33 D35 D37">
    <cfRule type="expression" dxfId="0" priority="1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Jun_Show_CU">
                <anchor moveWithCells="1" sizeWithCells="1">
                  <from>
                    <xdr:col>11</xdr:col>
                    <xdr:colOff>525780</xdr:colOff>
                    <xdr:row>0</xdr:row>
                    <xdr:rowOff>7620</xdr:rowOff>
                  </from>
                  <to>
                    <xdr:col>13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Jun_Hide_CU">
                <anchor moveWithCells="1" sizeWithCells="1">
                  <from>
                    <xdr:col>11</xdr:col>
                    <xdr:colOff>518160</xdr:colOff>
                    <xdr:row>0</xdr:row>
                    <xdr:rowOff>182880</xdr:rowOff>
                  </from>
                  <to>
                    <xdr:col>13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</vt:lpstr>
      <vt:lpstr>'G12'!Print_Area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dcterms:created xsi:type="dcterms:W3CDTF">2016-01-16T16:33:23Z</dcterms:created>
  <dcterms:modified xsi:type="dcterms:W3CDTF">2016-01-17T18:46:34Z</dcterms:modified>
</cp:coreProperties>
</file>